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<sst xmlns="http://schemas.openxmlformats.org/spreadsheetml/2006/main" count="94" uniqueCount="94">
  <si>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</si>
  <si>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</si>
  <si>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</si>
  <si>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</si>
  <si>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</si>
  <si>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</si>
  <si>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Исполнено 
за 2017 год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</si>
  <si>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</si>
  <si>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</si>
  <si>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</si>
  <si>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</si>
  <si>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</si>
  <si>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</si>
  <si>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</si>
  <si>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</si>
  <si>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</si>
  <si>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</si>
  <si>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</si>
  <si>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</si>
  <si>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</si>
  <si>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</si>
  <si>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</si>
  <si>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</si>
  <si>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</si>
  <si>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</si>
  <si>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</si>
  <si>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000 1 08 03000 01 0000 110</t>
  </si>
  <si>
    <t>000 1 11 03000 00 0000 120</t>
  </si>
  <si>
    <t>000 1 11 05000 00 0000 120</t>
  </si>
  <si>
    <t>000 1 12 01000 01 0000 120</t>
  </si>
  <si>
    <t>000 1 13 01000 00 0000 130</t>
  </si>
  <si>
    <t>000 1 13 02000 00 0000 130</t>
  </si>
  <si>
    <t>000 1 14 06000 00 0000 430</t>
  </si>
  <si>
    <t>000 1 17 01 000 00 0000 180</t>
  </si>
  <si>
    <t xml:space="preserve">Единый налог на вмененный доход для отдельных видов деятельности    </t>
  </si>
  <si>
    <t xml:space="preserve">Единый сельскохозяйственный налог                                                        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</si>
  <si>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</si>
  <si>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</si>
  <si>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 xml:space="preserve">Проценты, полученные от предоставления бюджетных кредитов внутри страны
</t>
  </si>
  <si>
    <t xml:space="preserve">Плата за негативное воздействие на окружающую среду                                                                                         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</si>
  <si>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</si>
  <si>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</t>
  </si>
  <si>
    <t>Невыясненные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</si>
  <si>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</si>
  <si>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2"/>
        <color indexed="5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</t>
    </r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</si>
  <si>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</si>
  <si>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</si>
  <si>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t>000 1 08 07000 01 0000 110</t>
  </si>
  <si>
    <t>000 1 16 10000 00 0000 140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</si>
  <si>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</si>
  <si>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</si>
  <si>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Платежи в целях возмещения причиненного ущерба (убытков)</t>
  </si>
  <si>
    <t>Государственная пошлина за государственную регистрацию, а также за совершение прочих юридически значимых действий</t>
  </si>
  <si>
    <t>000 1 09 06000 02 0000 110</t>
  </si>
  <si>
    <t>Прочие налоги и сборы (по отмененным налогам и сборам субъектов Российской Федерации)</t>
  </si>
  <si>
    <t>000 1 11 09000 05 0000 120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</si>
  <si>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</si>
  <si>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(руб.)</t>
  </si>
  <si>
    <t>000 2 07 05000 05 0000 150</t>
  </si>
  <si>
    <t xml:space="preserve">Прочие безвозмездные поступления в бюджеты муниципальных районов </t>
  </si>
  <si>
    <t>Проект 
на 2023 год</t>
  </si>
  <si>
    <t>000 2 02 10000 00 0000 150</t>
  </si>
  <si>
    <t>000 2 02 20000 00 0000 150</t>
  </si>
  <si>
    <t>000 2 02 30000 00 0000 150</t>
  </si>
  <si>
    <t>000 2 02 40000 00 0000 150</t>
  </si>
  <si>
    <t>000 2 19 00000 05 0000 150</t>
  </si>
  <si>
    <t>000 1 09 04000 00 0000 110</t>
  </si>
  <si>
    <t>Налоги на имущество</t>
  </si>
  <si>
    <t>Прочие налоги и сборы (по отмененным местным налогам и сборам)</t>
  </si>
  <si>
    <t>000 1 09 07000 00 0000 110</t>
  </si>
  <si>
    <t>000 1 05 01000 00 0000 110</t>
  </si>
  <si>
    <t>Налог, взимаемый в связи с применением упрощенной системы налогообложения</t>
  </si>
  <si>
    <t>Проект 
на 2024 год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</si>
  <si>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</si>
  <si>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</si>
  <si>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</si>
  <si>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</si>
  <si>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000 1 16 11000 01 0000 140</t>
  </si>
  <si>
    <t>Платежи, уплачиваемые в целях возмещения вреда</t>
  </si>
  <si>
    <t>Сведения о доходах бюджета Южского муниципального района по видам доходов на 2023 год и на плановый период 2024 и 2025 годов в сравнении с исполнением за 2021 год и ожидаемым исполнением за 2022 год</t>
  </si>
  <si>
    <t>Исполнено 
за 2021 год</t>
  </si>
  <si>
    <t>Ожидаемое исполнение за 2022 год</t>
  </si>
  <si>
    <t xml:space="preserve">2022 год к исполнению 
за 2021 год </t>
  </si>
  <si>
    <t xml:space="preserve">2023 год к ожидаемому исполнению 
за 2022 год </t>
  </si>
  <si>
    <t xml:space="preserve">2024 год к исполнению 
за 2021 год </t>
  </si>
  <si>
    <t xml:space="preserve">2024 год к ожидаемому исполнению 
за 2022 год </t>
  </si>
  <si>
    <t>Проект 
на 2025 год</t>
  </si>
  <si>
    <t xml:space="preserve">2025 год к исполнению 
за 2021 год </t>
  </si>
  <si>
    <t xml:space="preserve">2025 год к ожидаемому исполнению 
за 2022 год </t>
  </si>
  <si>
    <t>Налог на имущество физических лиц</t>
  </si>
  <si>
    <t>000 1 06 01000 00 0000 110</t>
  </si>
  <si>
    <t>000 1 14 02000 00 0000 410</t>
  </si>
  <si>
    <t>000 2 18 00000 05 0000 150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</si>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</sst>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34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3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35" fillId="25" borderId="0" xfId="0" applyNumberFormat="1" applyFont="1" applyFill="1" applyBorder="1" applyAlignment="1">
      <alignment vertical="top" wrapText="1"/>
    </xf>
    <xf numFmtId="0" fontId="35" fillId="25" borderId="0" xfId="0" applyNumberFormat="1" applyFont="1" applyFill="1" applyBorder="1" applyAlignment="1">
      <alignment horizontal="center" vertical="top" wrapText="1"/>
    </xf>
    <xf numFmtId="0" fontId="35" fillId="25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6" fillId="25" borderId="13" xfId="0" applyNumberFormat="1" applyFont="1" applyFill="1" applyBorder="1" applyAlignment="1">
      <alignment horizontal="right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top"/>
    </xf>
    <xf numFmtId="185" fontId="22" fillId="0" borderId="11" xfId="0" applyNumberFormat="1" applyFont="1" applyBorder="1" applyAlignment="1">
      <alignment horizontal="center" vertical="top"/>
    </xf>
    <xf numFmtId="4" fontId="20" fillId="0" borderId="11" xfId="0" applyNumberFormat="1" applyFont="1" applyBorder="1" applyAlignment="1">
      <alignment horizontal="center" vertical="top"/>
    </xf>
    <xf numFmtId="185" fontId="20" fillId="0" borderId="11" xfId="0" applyNumberFormat="1" applyFont="1" applyBorder="1" applyAlignment="1">
      <alignment horizontal="center" vertical="top"/>
    </xf>
    <xf numFmtId="0" fontId="23" fillId="25" borderId="0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4" fontId="20" fillId="0" borderId="11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49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justify" vertical="top" wrapText="1"/>
    </xf>
    <xf numFmtId="2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21" fillId="25" borderId="11" xfId="0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justify" vertical="top" wrapText="1"/>
    </xf>
    <xf numFmtId="0" fontId="38" fillId="25" borderId="11" xfId="0" applyFont="1" applyFill="1" applyBorder="1" applyAlignment="1">
      <alignment horizontal="justify" vertical="top" wrapText="1"/>
    </xf>
    <xf numFmtId="189" fontId="22" fillId="0" borderId="11" xfId="63" applyNumberFormat="1" applyFont="1" applyBorder="1" applyAlignment="1">
      <alignment horizontal="center" vertical="top"/>
    </xf>
    <xf numFmtId="189" fontId="20" fillId="0" borderId="11" xfId="63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horizontal="center" vertical="top"/>
    </xf>
    <xf numFmtId="0" fontId="27" fillId="25" borderId="11" xfId="0" applyFont="1" applyFill="1" applyBorder="1" applyAlignment="1">
      <alignment horizontal="center" vertical="top"/>
    </xf>
    <xf numFmtId="0" fontId="39" fillId="25" borderId="11" xfId="0" applyFont="1" applyFill="1" applyBorder="1" applyAlignment="1">
      <alignment horizontal="center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right" vertical="center" wrapText="1"/>
    </xf>
    <xf numFmtId="0" fontId="41" fillId="25" borderId="0" xfId="0" applyNumberFormat="1" applyFont="1" applyFill="1" applyBorder="1" applyAlignment="1">
      <alignment horizontal="center" vertical="top" wrapText="1"/>
    </xf>
    <xf numFmtId="0" fontId="35" fillId="25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3">
      <pane xSplit="2" ySplit="4" topLeftCell="C35" activePane="bottomRight" state="frozen"/>
      <selection pane="topLeft" activeCell="A3" sqref="A3"/>
      <selection pane="topRight" activeCell="C3" sqref="C3"/>
      <selection pane="bottomLeft" activeCell="A6" sqref="A6"/>
      <selection pane="bottomRight" activeCell="D17" sqref="D17"/>
    </sheetView>
  </sheetViews>
  <sheetFormatPr defaultColWidth="9.00390625" defaultRowHeight="12.75"/>
  <cols>
    <col min="1" max="1" width="50.125" style="0" customWidth="1"/>
    <col min="2" max="2" width="35.375" style="0" customWidth="1"/>
    <col min="3" max="3" width="22.375" style="0" hidden="1" customWidth="1"/>
    <col min="4" max="4" width="18.875" style="0" customWidth="1"/>
    <col min="5" max="5" width="20.625" style="0" customWidth="1"/>
    <col min="6" max="6" width="19.375" style="0" customWidth="1"/>
    <col min="7" max="7" width="13.375" style="3" customWidth="1"/>
    <col min="8" max="8" width="14.125" style="3" customWidth="1"/>
    <col min="9" max="9" width="20.625" style="3" customWidth="1"/>
    <col min="10" max="10" width="13.75390625" style="3" customWidth="1"/>
    <col min="11" max="11" width="14.25390625" style="3" customWidth="1"/>
    <col min="12" max="12" width="20.25390625" style="3" customWidth="1"/>
    <col min="13" max="13" width="13.375" style="0" customWidth="1"/>
    <col min="14" max="14" width="15.625" style="0" customWidth="1"/>
  </cols>
  <sheetData>
    <row r="1" spans="1:14" ht="37.5" customHeight="1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25" customHeight="1">
      <c r="A2" s="9"/>
      <c r="B2" s="9"/>
      <c r="C2" s="9"/>
      <c r="D2" s="20"/>
      <c r="E2" s="15"/>
      <c r="F2" s="20"/>
      <c r="G2" s="9"/>
      <c r="H2" s="9"/>
      <c r="I2" s="20"/>
      <c r="J2" s="9"/>
      <c r="K2" s="9"/>
      <c r="L2" s="20"/>
      <c r="M2" s="9"/>
      <c r="N2" s="13"/>
    </row>
    <row r="3" spans="1:14" s="10" customFormat="1" ht="39" customHeight="1">
      <c r="A3" s="46" t="s">
        <v>79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10" customFormat="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 t="s">
        <v>57</v>
      </c>
    </row>
    <row r="5" spans="1:14" ht="76.5" customHeight="1">
      <c r="A5" s="8" t="s">
        <v>3</v>
      </c>
      <c r="B5" s="4" t="s">
        <v>4</v>
      </c>
      <c r="C5" s="5" t="s">
        <v>6</v>
      </c>
      <c r="D5" s="5" t="s">
        <v>80</v>
      </c>
      <c r="E5" s="5" t="s">
        <v>81</v>
      </c>
      <c r="F5" s="5" t="s">
        <v>60</v>
      </c>
      <c r="G5" s="6" t="s">
        <v>82</v>
      </c>
      <c r="H5" s="6" t="s">
        <v>83</v>
      </c>
      <c r="I5" s="5" t="s">
        <v>72</v>
      </c>
      <c r="J5" s="6" t="s">
        <v>84</v>
      </c>
      <c r="K5" s="6" t="s">
        <v>85</v>
      </c>
      <c r="L5" s="5" t="s">
        <v>86</v>
      </c>
      <c r="M5" s="6" t="s">
        <v>87</v>
      </c>
      <c r="N5" s="6" t="s">
        <v>88</v>
      </c>
    </row>
    <row r="6" spans="1:14" ht="15.75">
      <c r="A6" s="1">
        <v>1</v>
      </c>
      <c r="B6" s="2">
        <v>2</v>
      </c>
      <c r="C6" s="1">
        <v>3</v>
      </c>
      <c r="D6" s="1">
        <v>3</v>
      </c>
      <c r="E6" s="1">
        <v>4</v>
      </c>
      <c r="F6" s="1">
        <v>5</v>
      </c>
      <c r="G6" s="1" t="s">
        <v>15</v>
      </c>
      <c r="H6" s="1" t="s">
        <v>16</v>
      </c>
      <c r="I6" s="1">
        <v>8</v>
      </c>
      <c r="J6" s="1" t="s">
        <v>17</v>
      </c>
      <c r="K6" s="1" t="s">
        <v>18</v>
      </c>
      <c r="L6" s="1">
        <v>11</v>
      </c>
      <c r="M6" s="1" t="s">
        <v>19</v>
      </c>
      <c r="N6" s="1" t="s">
        <v>20</v>
      </c>
    </row>
    <row r="7" spans="1:14" ht="18.75">
      <c r="A7" s="25" t="s">
        <v>0</v>
      </c>
      <c r="B7" s="37" t="s">
        <v>5</v>
      </c>
      <c r="C7" s="16">
        <v>19070189965.92</v>
      </c>
      <c r="D7" s="16">
        <f>SUM(D8:D33)</f>
        <v>75744649.09000002</v>
      </c>
      <c r="E7" s="16">
        <f>SUM(E8:E33)</f>
        <v>75671656.47</v>
      </c>
      <c r="F7" s="16">
        <f>SUM(F8:F33)</f>
        <v>79542722.47</v>
      </c>
      <c r="G7" s="17">
        <f>F7/D7</f>
        <v>1.0501431246382447</v>
      </c>
      <c r="H7" s="17">
        <f>F7/E7</f>
        <v>1.0511560890904335</v>
      </c>
      <c r="I7" s="35">
        <f>SUM(I8:I33)</f>
        <v>78242994.91</v>
      </c>
      <c r="J7" s="17">
        <f>I7/D7</f>
        <v>1.0329837929149481</v>
      </c>
      <c r="K7" s="17">
        <f>I7/E7</f>
        <v>1.033980205534676</v>
      </c>
      <c r="L7" s="35">
        <f>SUM(L8:L33)</f>
        <v>78250229.67</v>
      </c>
      <c r="M7" s="17">
        <f aca="true" t="shared" si="0" ref="M7:M42">L7/D7</f>
        <v>1.033079308044887</v>
      </c>
      <c r="N7" s="17">
        <f>L7/E7</f>
        <v>1.0340758127981813</v>
      </c>
    </row>
    <row r="8" spans="1:14" ht="18.75">
      <c r="A8" s="26" t="s">
        <v>1</v>
      </c>
      <c r="B8" s="38" t="s">
        <v>21</v>
      </c>
      <c r="C8" s="18">
        <v>6421451622.34</v>
      </c>
      <c r="D8" s="18">
        <v>57055149.25</v>
      </c>
      <c r="E8" s="18">
        <v>60026140.74</v>
      </c>
      <c r="F8" s="18">
        <v>61445610.95</v>
      </c>
      <c r="G8" s="19">
        <f aca="true" t="shared" si="1" ref="G8:G42">F8/D8</f>
        <v>1.0769511912196077</v>
      </c>
      <c r="H8" s="19">
        <f aca="true" t="shared" si="2" ref="H8:H42">F8/E8</f>
        <v>1.0236475340993245</v>
      </c>
      <c r="I8" s="36">
        <v>60941083.39</v>
      </c>
      <c r="J8" s="19">
        <f aca="true" t="shared" si="3" ref="J8:J42">I8/D8</f>
        <v>1.0681083862031961</v>
      </c>
      <c r="K8" s="19">
        <f aca="true" t="shared" si="4" ref="K8:K42">I8/E8</f>
        <v>1.015242403371608</v>
      </c>
      <c r="L8" s="36">
        <v>60941418.15</v>
      </c>
      <c r="M8" s="19">
        <f t="shared" si="0"/>
        <v>1.068114253508854</v>
      </c>
      <c r="N8" s="19">
        <f aca="true" t="shared" si="5" ref="N8:N42">L8/E8</f>
        <v>1.0152479802752017</v>
      </c>
    </row>
    <row r="9" spans="1:14" ht="47.25">
      <c r="A9" s="26" t="s">
        <v>2</v>
      </c>
      <c r="B9" s="38" t="s">
        <v>22</v>
      </c>
      <c r="C9" s="18">
        <v>3228638823.93</v>
      </c>
      <c r="D9" s="18">
        <v>5465835.98</v>
      </c>
      <c r="E9" s="18">
        <v>4912269.87</v>
      </c>
      <c r="F9" s="18">
        <v>5565000</v>
      </c>
      <c r="G9" s="19">
        <f t="shared" si="1"/>
        <v>1.0181425165999949</v>
      </c>
      <c r="H9" s="19">
        <f t="shared" si="2"/>
        <v>1.132877498035343</v>
      </c>
      <c r="I9" s="36">
        <v>5565000</v>
      </c>
      <c r="J9" s="19">
        <f t="shared" si="3"/>
        <v>1.0181425165999949</v>
      </c>
      <c r="K9" s="19">
        <f t="shared" si="4"/>
        <v>1.132877498035343</v>
      </c>
      <c r="L9" s="36">
        <v>5565000</v>
      </c>
      <c r="M9" s="19">
        <f t="shared" si="0"/>
        <v>1.0181425165999949</v>
      </c>
      <c r="N9" s="19">
        <f t="shared" si="5"/>
        <v>1.132877498035343</v>
      </c>
    </row>
    <row r="10" spans="1:14" ht="31.5">
      <c r="A10" s="26" t="s">
        <v>71</v>
      </c>
      <c r="B10" s="38" t="s">
        <v>70</v>
      </c>
      <c r="C10" s="18"/>
      <c r="D10" s="18">
        <v>2131808.37</v>
      </c>
      <c r="E10" s="18">
        <v>2629616.42</v>
      </c>
      <c r="F10" s="18">
        <v>4486033.52</v>
      </c>
      <c r="G10" s="19">
        <f t="shared" si="1"/>
        <v>2.1043324452281795</v>
      </c>
      <c r="H10" s="19">
        <f t="shared" si="2"/>
        <v>1.7059649787249198</v>
      </c>
      <c r="I10" s="36">
        <v>4486033.52</v>
      </c>
      <c r="J10" s="19">
        <f t="shared" si="3"/>
        <v>2.1043324452281795</v>
      </c>
      <c r="K10" s="19">
        <f t="shared" si="4"/>
        <v>1.7059649787249198</v>
      </c>
      <c r="L10" s="36">
        <v>4486033.52</v>
      </c>
      <c r="M10" s="19">
        <f t="shared" si="0"/>
        <v>2.1043324452281795</v>
      </c>
      <c r="N10" s="19">
        <f t="shared" si="5"/>
        <v>1.7059649787249198</v>
      </c>
    </row>
    <row r="11" spans="1:14" ht="31.5">
      <c r="A11" s="26" t="s">
        <v>34</v>
      </c>
      <c r="B11" s="38" t="s">
        <v>23</v>
      </c>
      <c r="C11" s="18">
        <v>1943770724.32</v>
      </c>
      <c r="D11" s="18">
        <v>1060404.59</v>
      </c>
      <c r="E11" s="18">
        <v>-19702.55</v>
      </c>
      <c r="F11" s="18">
        <v>0</v>
      </c>
      <c r="G11" s="19">
        <f t="shared" si="1"/>
        <v>0</v>
      </c>
      <c r="H11" s="19">
        <f t="shared" si="2"/>
        <v>0</v>
      </c>
      <c r="I11" s="36">
        <v>0</v>
      </c>
      <c r="J11" s="19">
        <f t="shared" si="3"/>
        <v>0</v>
      </c>
      <c r="K11" s="19">
        <f t="shared" si="4"/>
        <v>0</v>
      </c>
      <c r="L11" s="36">
        <v>0</v>
      </c>
      <c r="M11" s="19">
        <f t="shared" si="0"/>
        <v>0</v>
      </c>
      <c r="N11" s="19">
        <f t="shared" si="5"/>
        <v>0</v>
      </c>
    </row>
    <row r="12" spans="1:14" ht="18.75">
      <c r="A12" s="27" t="s">
        <v>35</v>
      </c>
      <c r="B12" s="38" t="s">
        <v>24</v>
      </c>
      <c r="C12" s="18">
        <v>1929552180.34</v>
      </c>
      <c r="D12" s="18">
        <v>166990.6</v>
      </c>
      <c r="E12" s="18">
        <v>7078.86</v>
      </c>
      <c r="F12" s="18">
        <v>7000</v>
      </c>
      <c r="G12" s="19">
        <f t="shared" si="1"/>
        <v>0.04191852715063003</v>
      </c>
      <c r="H12" s="19">
        <f t="shared" si="2"/>
        <v>0.9888597881579803</v>
      </c>
      <c r="I12" s="36">
        <v>7000</v>
      </c>
      <c r="J12" s="19">
        <f t="shared" si="3"/>
        <v>0.04191852715063003</v>
      </c>
      <c r="K12" s="19">
        <f t="shared" si="4"/>
        <v>0.9888597881579803</v>
      </c>
      <c r="L12" s="36">
        <v>7000</v>
      </c>
      <c r="M12" s="19">
        <f t="shared" si="0"/>
        <v>0.04191852715063003</v>
      </c>
      <c r="N12" s="19">
        <f t="shared" si="5"/>
        <v>0.9888597881579803</v>
      </c>
    </row>
    <row r="13" spans="1:14" ht="38.25" customHeight="1">
      <c r="A13" s="28" t="s">
        <v>36</v>
      </c>
      <c r="B13" s="39" t="s">
        <v>25</v>
      </c>
      <c r="C13" s="18">
        <v>696468731.17</v>
      </c>
      <c r="D13" s="18">
        <v>1377904.37</v>
      </c>
      <c r="E13" s="18">
        <v>2036157.64</v>
      </c>
      <c r="F13" s="18">
        <v>2397000</v>
      </c>
      <c r="G13" s="19">
        <f t="shared" si="1"/>
        <v>1.739598227705744</v>
      </c>
      <c r="H13" s="19">
        <f t="shared" si="2"/>
        <v>1.1772173003265112</v>
      </c>
      <c r="I13" s="36">
        <v>2397000</v>
      </c>
      <c r="J13" s="19">
        <f t="shared" si="3"/>
        <v>1.739598227705744</v>
      </c>
      <c r="K13" s="19">
        <f t="shared" si="4"/>
        <v>1.1772173003265112</v>
      </c>
      <c r="L13" s="36">
        <v>2397000</v>
      </c>
      <c r="M13" s="19">
        <f t="shared" si="0"/>
        <v>1.739598227705744</v>
      </c>
      <c r="N13" s="19">
        <f t="shared" si="5"/>
        <v>1.1772173003265112</v>
      </c>
    </row>
    <row r="14" spans="1:14" ht="38.25" customHeight="1">
      <c r="A14" s="28" t="s">
        <v>89</v>
      </c>
      <c r="B14" s="39" t="s">
        <v>90</v>
      </c>
      <c r="C14" s="18"/>
      <c r="D14" s="18">
        <v>-38.43</v>
      </c>
      <c r="E14" s="18">
        <v>0</v>
      </c>
      <c r="F14" s="18">
        <v>0</v>
      </c>
      <c r="G14" s="19">
        <f t="shared" si="1"/>
        <v>0</v>
      </c>
      <c r="H14" s="19">
        <v>0</v>
      </c>
      <c r="I14" s="36">
        <v>0</v>
      </c>
      <c r="J14" s="19">
        <f t="shared" si="3"/>
        <v>0</v>
      </c>
      <c r="K14" s="19">
        <v>0</v>
      </c>
      <c r="L14" s="36">
        <v>0</v>
      </c>
      <c r="M14" s="19">
        <f t="shared" si="0"/>
        <v>0</v>
      </c>
      <c r="N14" s="19">
        <v>0</v>
      </c>
    </row>
    <row r="15" spans="1:14" ht="47.25">
      <c r="A15" s="27" t="s">
        <v>37</v>
      </c>
      <c r="B15" s="39" t="s">
        <v>26</v>
      </c>
      <c r="C15" s="18">
        <v>3370013.94</v>
      </c>
      <c r="D15" s="18">
        <v>1770305.11</v>
      </c>
      <c r="E15" s="18">
        <v>1278000</v>
      </c>
      <c r="F15" s="18">
        <v>1578000</v>
      </c>
      <c r="G15" s="19">
        <f t="shared" si="1"/>
        <v>0.8913717703723963</v>
      </c>
      <c r="H15" s="19">
        <f t="shared" si="2"/>
        <v>1.2347417840375587</v>
      </c>
      <c r="I15" s="36">
        <v>1278000</v>
      </c>
      <c r="J15" s="19">
        <f t="shared" si="3"/>
        <v>0.7219094566133857</v>
      </c>
      <c r="K15" s="19">
        <f t="shared" si="4"/>
        <v>1</v>
      </c>
      <c r="L15" s="36">
        <v>1278000</v>
      </c>
      <c r="M15" s="19">
        <f t="shared" si="0"/>
        <v>0.7219094566133857</v>
      </c>
      <c r="N15" s="19">
        <f t="shared" si="5"/>
        <v>1</v>
      </c>
    </row>
    <row r="16" spans="1:14" ht="47.25">
      <c r="A16" s="33" t="s">
        <v>52</v>
      </c>
      <c r="B16" s="39" t="s">
        <v>47</v>
      </c>
      <c r="C16" s="18"/>
      <c r="D16" s="18">
        <v>10000</v>
      </c>
      <c r="E16" s="18">
        <v>10000</v>
      </c>
      <c r="F16" s="18">
        <v>10000</v>
      </c>
      <c r="G16" s="19">
        <f t="shared" si="1"/>
        <v>1</v>
      </c>
      <c r="H16" s="19">
        <f t="shared" si="2"/>
        <v>1</v>
      </c>
      <c r="I16" s="36">
        <v>10000</v>
      </c>
      <c r="J16" s="19">
        <f t="shared" si="3"/>
        <v>1</v>
      </c>
      <c r="K16" s="19">
        <f t="shared" si="4"/>
        <v>1</v>
      </c>
      <c r="L16" s="36">
        <v>10000</v>
      </c>
      <c r="M16" s="19">
        <f t="shared" si="0"/>
        <v>1</v>
      </c>
      <c r="N16" s="19">
        <f t="shared" si="5"/>
        <v>1</v>
      </c>
    </row>
    <row r="17" spans="1:14" ht="18.75">
      <c r="A17" s="33" t="s">
        <v>67</v>
      </c>
      <c r="B17" s="39" t="s">
        <v>66</v>
      </c>
      <c r="C17" s="18"/>
      <c r="D17" s="18">
        <v>-29984.07</v>
      </c>
      <c r="E17" s="18">
        <v>0</v>
      </c>
      <c r="F17" s="18">
        <v>0</v>
      </c>
      <c r="G17" s="19">
        <f t="shared" si="1"/>
        <v>0</v>
      </c>
      <c r="H17" s="19">
        <v>0</v>
      </c>
      <c r="I17" s="36">
        <v>0</v>
      </c>
      <c r="J17" s="19">
        <f t="shared" si="3"/>
        <v>0</v>
      </c>
      <c r="K17" s="19">
        <v>0</v>
      </c>
      <c r="L17" s="36">
        <v>0</v>
      </c>
      <c r="M17" s="19">
        <f t="shared" si="0"/>
        <v>0</v>
      </c>
      <c r="N17" s="19">
        <v>0</v>
      </c>
    </row>
    <row r="18" spans="1:14" ht="47.25">
      <c r="A18" s="33" t="s">
        <v>54</v>
      </c>
      <c r="B18" s="39" t="s">
        <v>53</v>
      </c>
      <c r="C18" s="18"/>
      <c r="D18" s="18">
        <v>154.72</v>
      </c>
      <c r="E18" s="18">
        <v>233.31</v>
      </c>
      <c r="F18" s="18">
        <v>0</v>
      </c>
      <c r="G18" s="19">
        <f t="shared" si="1"/>
        <v>0</v>
      </c>
      <c r="H18" s="19">
        <f t="shared" si="2"/>
        <v>0</v>
      </c>
      <c r="I18" s="36">
        <v>0</v>
      </c>
      <c r="J18" s="19">
        <f t="shared" si="3"/>
        <v>0</v>
      </c>
      <c r="K18" s="19">
        <f t="shared" si="4"/>
        <v>0</v>
      </c>
      <c r="L18" s="36">
        <v>0</v>
      </c>
      <c r="M18" s="19">
        <f t="shared" si="0"/>
        <v>0</v>
      </c>
      <c r="N18" s="19">
        <f t="shared" si="5"/>
        <v>0</v>
      </c>
    </row>
    <row r="19" spans="1:14" ht="31.5">
      <c r="A19" s="33" t="s">
        <v>68</v>
      </c>
      <c r="B19" s="39" t="s">
        <v>69</v>
      </c>
      <c r="C19" s="18"/>
      <c r="D19" s="18">
        <v>350.02</v>
      </c>
      <c r="E19" s="18">
        <v>0</v>
      </c>
      <c r="F19" s="18">
        <v>0</v>
      </c>
      <c r="G19" s="19">
        <f t="shared" si="1"/>
        <v>0</v>
      </c>
      <c r="H19" s="19">
        <v>0</v>
      </c>
      <c r="I19" s="36">
        <v>0</v>
      </c>
      <c r="J19" s="19">
        <f t="shared" si="3"/>
        <v>0</v>
      </c>
      <c r="K19" s="19">
        <v>0</v>
      </c>
      <c r="L19" s="36">
        <v>0</v>
      </c>
      <c r="M19" s="19">
        <f t="shared" si="0"/>
        <v>0</v>
      </c>
      <c r="N19" s="19">
        <v>0</v>
      </c>
    </row>
    <row r="20" spans="1:14" ht="47.25">
      <c r="A20" s="27" t="s">
        <v>38</v>
      </c>
      <c r="B20" s="39" t="s">
        <v>27</v>
      </c>
      <c r="C20" s="18"/>
      <c r="D20" s="18">
        <v>24759.48</v>
      </c>
      <c r="E20" s="18">
        <v>0</v>
      </c>
      <c r="F20" s="18">
        <v>0</v>
      </c>
      <c r="G20" s="19">
        <f t="shared" si="1"/>
        <v>0</v>
      </c>
      <c r="H20" s="19">
        <v>0</v>
      </c>
      <c r="I20" s="36">
        <v>0</v>
      </c>
      <c r="J20" s="19">
        <f t="shared" si="3"/>
        <v>0</v>
      </c>
      <c r="K20" s="19">
        <v>0</v>
      </c>
      <c r="L20" s="36">
        <v>0</v>
      </c>
      <c r="M20" s="19">
        <f t="shared" si="0"/>
        <v>0</v>
      </c>
      <c r="N20" s="19">
        <v>0</v>
      </c>
    </row>
    <row r="21" spans="1:14" ht="126">
      <c r="A21" s="29" t="s">
        <v>44</v>
      </c>
      <c r="B21" s="39" t="s">
        <v>28</v>
      </c>
      <c r="C21" s="18"/>
      <c r="D21" s="18">
        <v>4118113.87</v>
      </c>
      <c r="E21" s="18">
        <v>3078282.3</v>
      </c>
      <c r="F21" s="18">
        <v>3006328</v>
      </c>
      <c r="G21" s="19">
        <f t="shared" si="1"/>
        <v>0.7300254667314481</v>
      </c>
      <c r="H21" s="19">
        <f t="shared" si="2"/>
        <v>0.9766251782690627</v>
      </c>
      <c r="I21" s="36">
        <v>2581328</v>
      </c>
      <c r="J21" s="19">
        <f t="shared" si="3"/>
        <v>0.6268228809321389</v>
      </c>
      <c r="K21" s="19">
        <f t="shared" si="4"/>
        <v>0.8385611677005712</v>
      </c>
      <c r="L21" s="36">
        <v>2581328</v>
      </c>
      <c r="M21" s="19">
        <f t="shared" si="0"/>
        <v>0.6268228809321389</v>
      </c>
      <c r="N21" s="19">
        <f t="shared" si="5"/>
        <v>0.8385611677005712</v>
      </c>
    </row>
    <row r="22" spans="1:14" ht="126" hidden="1">
      <c r="A22" s="29" t="s">
        <v>56</v>
      </c>
      <c r="B22" s="39" t="s">
        <v>55</v>
      </c>
      <c r="C22" s="18"/>
      <c r="D22" s="18">
        <v>0</v>
      </c>
      <c r="E22" s="18">
        <v>0</v>
      </c>
      <c r="F22" s="18">
        <v>0</v>
      </c>
      <c r="G22" s="19" t="e">
        <f t="shared" si="1"/>
        <v>#DIV/0!</v>
      </c>
      <c r="H22" s="19" t="e">
        <f t="shared" si="2"/>
        <v>#DIV/0!</v>
      </c>
      <c r="I22" s="36">
        <v>0</v>
      </c>
      <c r="J22" s="19" t="e">
        <f t="shared" si="3"/>
        <v>#DIV/0!</v>
      </c>
      <c r="K22" s="19" t="e">
        <f t="shared" si="4"/>
        <v>#DIV/0!</v>
      </c>
      <c r="L22" s="36">
        <v>0</v>
      </c>
      <c r="M22" s="19" t="e">
        <f t="shared" si="0"/>
        <v>#DIV/0!</v>
      </c>
      <c r="N22" s="19" t="e">
        <f t="shared" si="5"/>
        <v>#DIV/0!</v>
      </c>
    </row>
    <row r="23" spans="1:14" ht="110.25">
      <c r="A23" s="29" t="s">
        <v>76</v>
      </c>
      <c r="B23" s="39" t="s">
        <v>75</v>
      </c>
      <c r="C23" s="18"/>
      <c r="D23" s="18">
        <v>68213.33</v>
      </c>
      <c r="E23" s="18">
        <v>15000</v>
      </c>
      <c r="F23" s="18">
        <v>0</v>
      </c>
      <c r="G23" s="19">
        <f t="shared" si="1"/>
        <v>0</v>
      </c>
      <c r="H23" s="19">
        <f t="shared" si="2"/>
        <v>0</v>
      </c>
      <c r="I23" s="36">
        <v>0</v>
      </c>
      <c r="J23" s="19">
        <f t="shared" si="3"/>
        <v>0</v>
      </c>
      <c r="K23" s="19">
        <f t="shared" si="4"/>
        <v>0</v>
      </c>
      <c r="L23" s="36">
        <v>0</v>
      </c>
      <c r="M23" s="19">
        <f t="shared" si="0"/>
        <v>0</v>
      </c>
      <c r="N23" s="19">
        <f t="shared" si="5"/>
        <v>0</v>
      </c>
    </row>
    <row r="24" spans="1:14" ht="31.5">
      <c r="A24" s="27" t="s">
        <v>39</v>
      </c>
      <c r="B24" s="39" t="s">
        <v>29</v>
      </c>
      <c r="C24" s="18"/>
      <c r="D24" s="18">
        <v>121300.23</v>
      </c>
      <c r="E24" s="18">
        <v>247186.87</v>
      </c>
      <c r="F24" s="18">
        <v>237400</v>
      </c>
      <c r="G24" s="19">
        <f t="shared" si="1"/>
        <v>1.9571273690082864</v>
      </c>
      <c r="H24" s="19">
        <f t="shared" si="2"/>
        <v>0.9604069989639822</v>
      </c>
      <c r="I24" s="36">
        <v>203200</v>
      </c>
      <c r="J24" s="19">
        <f t="shared" si="3"/>
        <v>1.6751823141637903</v>
      </c>
      <c r="K24" s="19">
        <f t="shared" si="4"/>
        <v>0.8220501355917489</v>
      </c>
      <c r="L24" s="36">
        <v>210100</v>
      </c>
      <c r="M24" s="19">
        <f t="shared" si="0"/>
        <v>1.732065965579785</v>
      </c>
      <c r="N24" s="19">
        <f t="shared" si="5"/>
        <v>0.8499642396054451</v>
      </c>
    </row>
    <row r="25" spans="1:14" ht="18.75">
      <c r="A25" s="29" t="s">
        <v>45</v>
      </c>
      <c r="B25" s="39" t="s">
        <v>30</v>
      </c>
      <c r="C25" s="18"/>
      <c r="D25" s="18">
        <v>268702.69</v>
      </c>
      <c r="E25" s="18">
        <v>338144.02</v>
      </c>
      <c r="F25" s="18">
        <v>295000</v>
      </c>
      <c r="G25" s="19">
        <f t="shared" si="1"/>
        <v>1.0978676841679553</v>
      </c>
      <c r="H25" s="19">
        <f t="shared" si="2"/>
        <v>0.872409336116605</v>
      </c>
      <c r="I25" s="36">
        <v>259000</v>
      </c>
      <c r="J25" s="19">
        <f t="shared" si="3"/>
        <v>0.9638906108457641</v>
      </c>
      <c r="K25" s="19">
        <f t="shared" si="4"/>
        <v>0.7659458239125447</v>
      </c>
      <c r="L25" s="36">
        <v>259000</v>
      </c>
      <c r="M25" s="19">
        <f t="shared" si="0"/>
        <v>0.9638906108457641</v>
      </c>
      <c r="N25" s="19">
        <f t="shared" si="5"/>
        <v>0.7659458239125447</v>
      </c>
    </row>
    <row r="26" spans="1:14" ht="18.75">
      <c r="A26" s="27" t="s">
        <v>46</v>
      </c>
      <c r="B26" s="39" t="s">
        <v>31</v>
      </c>
      <c r="C26" s="18"/>
      <c r="D26" s="18">
        <v>744650.95</v>
      </c>
      <c r="E26" s="18">
        <v>431350.72</v>
      </c>
      <c r="F26" s="18">
        <v>30000</v>
      </c>
      <c r="G26" s="19">
        <f t="shared" si="1"/>
        <v>0.04028733193719823</v>
      </c>
      <c r="H26" s="19">
        <f t="shared" si="2"/>
        <v>0.06954897397644312</v>
      </c>
      <c r="I26" s="36">
        <v>30000</v>
      </c>
      <c r="J26" s="19">
        <f t="shared" si="3"/>
        <v>0.04028733193719823</v>
      </c>
      <c r="K26" s="19">
        <f t="shared" si="4"/>
        <v>0.06954897397644312</v>
      </c>
      <c r="L26" s="36">
        <v>30000</v>
      </c>
      <c r="M26" s="19">
        <f t="shared" si="0"/>
        <v>0.04028733193719823</v>
      </c>
      <c r="N26" s="19">
        <f t="shared" si="5"/>
        <v>0.06954897397644312</v>
      </c>
    </row>
    <row r="27" spans="1:14" ht="110.25">
      <c r="A27" s="29" t="s">
        <v>40</v>
      </c>
      <c r="B27" s="39" t="s">
        <v>91</v>
      </c>
      <c r="C27" s="18"/>
      <c r="D27" s="18">
        <v>242726.67</v>
      </c>
      <c r="E27" s="18">
        <v>69818.8</v>
      </c>
      <c r="F27" s="18">
        <v>200000</v>
      </c>
      <c r="G27" s="19">
        <f t="shared" si="1"/>
        <v>0.8239720834962223</v>
      </c>
      <c r="H27" s="19">
        <f t="shared" si="2"/>
        <v>2.86455797005964</v>
      </c>
      <c r="I27" s="36">
        <v>200000</v>
      </c>
      <c r="J27" s="19">
        <f t="shared" si="3"/>
        <v>0.8239720834962223</v>
      </c>
      <c r="K27" s="19">
        <f t="shared" si="4"/>
        <v>2.86455797005964</v>
      </c>
      <c r="L27" s="36">
        <v>200000</v>
      </c>
      <c r="M27" s="19">
        <f t="shared" si="0"/>
        <v>0.8239720834962223</v>
      </c>
      <c r="N27" s="19">
        <f t="shared" si="5"/>
        <v>2.86455797005964</v>
      </c>
    </row>
    <row r="28" spans="1:14" ht="47.25">
      <c r="A28" s="27" t="s">
        <v>41</v>
      </c>
      <c r="B28" s="39" t="s">
        <v>32</v>
      </c>
      <c r="C28" s="18"/>
      <c r="D28" s="18">
        <v>692900.47</v>
      </c>
      <c r="E28" s="18">
        <v>147621.55</v>
      </c>
      <c r="F28" s="18">
        <v>55000</v>
      </c>
      <c r="G28" s="19">
        <f t="shared" si="1"/>
        <v>0.0793764795685591</v>
      </c>
      <c r="H28" s="19">
        <f t="shared" si="2"/>
        <v>0.37257432942548024</v>
      </c>
      <c r="I28" s="36">
        <v>55000</v>
      </c>
      <c r="J28" s="19">
        <f t="shared" si="3"/>
        <v>0.0793764795685591</v>
      </c>
      <c r="K28" s="19">
        <f t="shared" si="4"/>
        <v>0.37257432942548024</v>
      </c>
      <c r="L28" s="36">
        <v>55000</v>
      </c>
      <c r="M28" s="19">
        <f t="shared" si="0"/>
        <v>0.0793764795685591</v>
      </c>
      <c r="N28" s="19">
        <f t="shared" si="5"/>
        <v>0.37257432942548024</v>
      </c>
    </row>
    <row r="29" spans="1:14" ht="47.25">
      <c r="A29" s="33" t="s">
        <v>49</v>
      </c>
      <c r="B29" s="39" t="s">
        <v>50</v>
      </c>
      <c r="C29" s="18"/>
      <c r="D29" s="18">
        <v>251929.92</v>
      </c>
      <c r="E29" s="18">
        <v>321048.36</v>
      </c>
      <c r="F29" s="18">
        <v>213350</v>
      </c>
      <c r="G29" s="19">
        <f t="shared" si="1"/>
        <v>0.8468624925534847</v>
      </c>
      <c r="H29" s="19">
        <f t="shared" si="2"/>
        <v>0.6645416285571433</v>
      </c>
      <c r="I29" s="36">
        <v>213350</v>
      </c>
      <c r="J29" s="19">
        <f t="shared" si="3"/>
        <v>0.8468624925534847</v>
      </c>
      <c r="K29" s="19">
        <f t="shared" si="4"/>
        <v>0.6645416285571433</v>
      </c>
      <c r="L29" s="36">
        <v>213350</v>
      </c>
      <c r="M29" s="19">
        <f t="shared" si="0"/>
        <v>0.8468624925534847</v>
      </c>
      <c r="N29" s="19">
        <f t="shared" si="5"/>
        <v>0.6645416285571433</v>
      </c>
    </row>
    <row r="30" spans="1:14" ht="141.75">
      <c r="A30" s="27" t="s">
        <v>74</v>
      </c>
      <c r="B30" s="39" t="s">
        <v>73</v>
      </c>
      <c r="C30" s="18"/>
      <c r="D30" s="18">
        <v>79666.89</v>
      </c>
      <c r="E30" s="18">
        <v>122409.56</v>
      </c>
      <c r="F30" s="18">
        <v>6000</v>
      </c>
      <c r="G30" s="19">
        <f t="shared" si="1"/>
        <v>0.07531359640121511</v>
      </c>
      <c r="H30" s="19">
        <f t="shared" si="2"/>
        <v>0.04901577948650416</v>
      </c>
      <c r="I30" s="36">
        <v>6000</v>
      </c>
      <c r="J30" s="19">
        <f t="shared" si="3"/>
        <v>0.07531359640121511</v>
      </c>
      <c r="K30" s="19">
        <f t="shared" si="4"/>
        <v>0.04901577948650416</v>
      </c>
      <c r="L30" s="36">
        <v>6000</v>
      </c>
      <c r="M30" s="19">
        <f t="shared" si="0"/>
        <v>0.07531359640121511</v>
      </c>
      <c r="N30" s="19">
        <f t="shared" si="5"/>
        <v>0.04901577948650416</v>
      </c>
    </row>
    <row r="31" spans="1:14" ht="31.5">
      <c r="A31" s="34" t="s">
        <v>51</v>
      </c>
      <c r="B31" s="39" t="s">
        <v>48</v>
      </c>
      <c r="C31" s="18"/>
      <c r="D31" s="18">
        <v>29121.08</v>
      </c>
      <c r="E31" s="18">
        <v>12000</v>
      </c>
      <c r="F31" s="18">
        <v>11000</v>
      </c>
      <c r="G31" s="19">
        <f t="shared" si="1"/>
        <v>0.3777332434099285</v>
      </c>
      <c r="H31" s="19">
        <f t="shared" si="2"/>
        <v>0.9166666666666666</v>
      </c>
      <c r="I31" s="36">
        <v>11000</v>
      </c>
      <c r="J31" s="19">
        <f t="shared" si="3"/>
        <v>0.3777332434099285</v>
      </c>
      <c r="K31" s="19">
        <f t="shared" si="4"/>
        <v>0.9166666666666666</v>
      </c>
      <c r="L31" s="36">
        <v>11000</v>
      </c>
      <c r="M31" s="19">
        <f t="shared" si="0"/>
        <v>0.3777332434099285</v>
      </c>
      <c r="N31" s="19">
        <f t="shared" si="5"/>
        <v>0.9166666666666666</v>
      </c>
    </row>
    <row r="32" spans="1:14" ht="31.5">
      <c r="A32" s="34" t="s">
        <v>78</v>
      </c>
      <c r="B32" s="39" t="s">
        <v>77</v>
      </c>
      <c r="C32" s="18"/>
      <c r="D32" s="18">
        <v>93683</v>
      </c>
      <c r="E32" s="18">
        <v>9000</v>
      </c>
      <c r="F32" s="18">
        <v>0</v>
      </c>
      <c r="G32" s="19">
        <f t="shared" si="1"/>
        <v>0</v>
      </c>
      <c r="H32" s="19">
        <f t="shared" si="2"/>
        <v>0</v>
      </c>
      <c r="I32" s="36">
        <v>0</v>
      </c>
      <c r="J32" s="19">
        <f t="shared" si="3"/>
        <v>0</v>
      </c>
      <c r="K32" s="19">
        <f t="shared" si="4"/>
        <v>0</v>
      </c>
      <c r="L32" s="36">
        <v>0</v>
      </c>
      <c r="M32" s="19">
        <f t="shared" si="0"/>
        <v>0</v>
      </c>
      <c r="N32" s="19">
        <f t="shared" si="5"/>
        <v>0</v>
      </c>
    </row>
    <row r="33" spans="1:14" s="7" customFormat="1" ht="18.75" hidden="1">
      <c r="A33" s="30" t="s">
        <v>42</v>
      </c>
      <c r="B33" s="40" t="s">
        <v>33</v>
      </c>
      <c r="C33" s="18"/>
      <c r="D33" s="18">
        <v>0</v>
      </c>
      <c r="E33" s="18">
        <v>0</v>
      </c>
      <c r="F33" s="18">
        <v>0</v>
      </c>
      <c r="G33" s="19" t="e">
        <f t="shared" si="1"/>
        <v>#DIV/0!</v>
      </c>
      <c r="H33" s="19" t="e">
        <f t="shared" si="2"/>
        <v>#DIV/0!</v>
      </c>
      <c r="I33" s="36">
        <v>0</v>
      </c>
      <c r="J33" s="19" t="e">
        <f t="shared" si="3"/>
        <v>#DIV/0!</v>
      </c>
      <c r="K33" s="19" t="e">
        <f t="shared" si="4"/>
        <v>#DIV/0!</v>
      </c>
      <c r="L33" s="36">
        <v>0</v>
      </c>
      <c r="M33" s="19" t="e">
        <f t="shared" si="0"/>
        <v>#DIV/0!</v>
      </c>
      <c r="N33" s="19" t="e">
        <f t="shared" si="5"/>
        <v>#DIV/0!</v>
      </c>
    </row>
    <row r="34" spans="1:14" ht="18.75">
      <c r="A34" s="31" t="s">
        <v>8</v>
      </c>
      <c r="B34" s="41" t="s">
        <v>13</v>
      </c>
      <c r="C34" s="16">
        <v>13422830465.61</v>
      </c>
      <c r="D34" s="16">
        <f>SUM(D35:D41)</f>
        <v>313122337.83</v>
      </c>
      <c r="E34" s="16">
        <f>SUM(E35:E41)</f>
        <v>476096364.37</v>
      </c>
      <c r="F34" s="16">
        <f>SUM(F35:F41)</f>
        <v>325486702.44</v>
      </c>
      <c r="G34" s="17">
        <f t="shared" si="1"/>
        <v>1.0394873284853694</v>
      </c>
      <c r="H34" s="17">
        <f t="shared" si="2"/>
        <v>0.6836571895916577</v>
      </c>
      <c r="I34" s="35">
        <f>SUM(I35:I41)</f>
        <v>255687203.87</v>
      </c>
      <c r="J34" s="17">
        <f t="shared" si="3"/>
        <v>0.8165728629964989</v>
      </c>
      <c r="K34" s="17">
        <f t="shared" si="4"/>
        <v>0.5370492677639768</v>
      </c>
      <c r="L34" s="35">
        <f>SUM(L35:L41)</f>
        <v>239944315.35000002</v>
      </c>
      <c r="M34" s="17">
        <f t="shared" si="0"/>
        <v>0.7662957456592264</v>
      </c>
      <c r="N34" s="17">
        <f t="shared" si="5"/>
        <v>0.5039826667601403</v>
      </c>
    </row>
    <row r="35" spans="1:14" ht="31.5">
      <c r="A35" s="32" t="s">
        <v>9</v>
      </c>
      <c r="B35" s="42" t="s">
        <v>61</v>
      </c>
      <c r="C35" s="18">
        <v>10149665800</v>
      </c>
      <c r="D35" s="18">
        <v>135552210</v>
      </c>
      <c r="E35" s="24">
        <v>139864642.82</v>
      </c>
      <c r="F35" s="18">
        <v>145031989.82</v>
      </c>
      <c r="G35" s="19">
        <f t="shared" si="1"/>
        <v>1.069934527957899</v>
      </c>
      <c r="H35" s="19">
        <f t="shared" si="2"/>
        <v>1.0369453415517613</v>
      </c>
      <c r="I35" s="36">
        <v>100051100</v>
      </c>
      <c r="J35" s="19">
        <f t="shared" si="3"/>
        <v>0.738100101798414</v>
      </c>
      <c r="K35" s="19">
        <f t="shared" si="4"/>
        <v>0.7153423337216227</v>
      </c>
      <c r="L35" s="36">
        <v>100051100</v>
      </c>
      <c r="M35" s="19">
        <f t="shared" si="0"/>
        <v>0.738100101798414</v>
      </c>
      <c r="N35" s="19">
        <f t="shared" si="5"/>
        <v>0.7153423337216227</v>
      </c>
    </row>
    <row r="36" spans="1:14" ht="47.25">
      <c r="A36" s="32" t="s">
        <v>10</v>
      </c>
      <c r="B36" s="42" t="s">
        <v>62</v>
      </c>
      <c r="C36" s="18">
        <v>1179331321.91</v>
      </c>
      <c r="D36" s="18">
        <v>35749711.62</v>
      </c>
      <c r="E36" s="24">
        <v>179466864.8</v>
      </c>
      <c r="F36" s="18">
        <v>32530364.78</v>
      </c>
      <c r="G36" s="19">
        <f t="shared" si="1"/>
        <v>0.9099476137256741</v>
      </c>
      <c r="H36" s="19">
        <f t="shared" si="2"/>
        <v>0.1812611192392101</v>
      </c>
      <c r="I36" s="36">
        <v>8904859.47</v>
      </c>
      <c r="J36" s="19">
        <f t="shared" si="3"/>
        <v>0.24908898747642544</v>
      </c>
      <c r="K36" s="19">
        <f t="shared" si="4"/>
        <v>0.049618404377452525</v>
      </c>
      <c r="L36" s="36">
        <v>1287871.26</v>
      </c>
      <c r="M36" s="19">
        <f t="shared" si="0"/>
        <v>0.036024661504668105</v>
      </c>
      <c r="N36" s="19">
        <f t="shared" si="5"/>
        <v>0.00717609493783278</v>
      </c>
    </row>
    <row r="37" spans="1:14" ht="31.5">
      <c r="A37" s="32" t="s">
        <v>11</v>
      </c>
      <c r="B37" s="42" t="s">
        <v>63</v>
      </c>
      <c r="C37" s="18">
        <v>1917096135.48</v>
      </c>
      <c r="D37" s="18">
        <v>125376722.25</v>
      </c>
      <c r="E37" s="24">
        <v>133891836.31</v>
      </c>
      <c r="F37" s="18">
        <v>138766231.84</v>
      </c>
      <c r="G37" s="19">
        <f t="shared" si="1"/>
        <v>1.1067942226412766</v>
      </c>
      <c r="H37" s="19">
        <f t="shared" si="2"/>
        <v>1.0364054722404008</v>
      </c>
      <c r="I37" s="36">
        <v>138119968.4</v>
      </c>
      <c r="J37" s="19">
        <f t="shared" si="3"/>
        <v>1.1016396498593264</v>
      </c>
      <c r="K37" s="19">
        <f t="shared" si="4"/>
        <v>1.0315787146291027</v>
      </c>
      <c r="L37" s="36">
        <v>138118548.09</v>
      </c>
      <c r="M37" s="19">
        <f t="shared" si="0"/>
        <v>1.1016283215204248</v>
      </c>
      <c r="N37" s="19">
        <f t="shared" si="5"/>
        <v>1.0315681067381426</v>
      </c>
    </row>
    <row r="38" spans="1:14" ht="18.75">
      <c r="A38" s="32" t="s">
        <v>12</v>
      </c>
      <c r="B38" s="42" t="s">
        <v>64</v>
      </c>
      <c r="C38" s="18">
        <v>292858398.31</v>
      </c>
      <c r="D38" s="18">
        <v>16562263.57</v>
      </c>
      <c r="E38" s="24">
        <v>22573688.23</v>
      </c>
      <c r="F38" s="18">
        <v>9158116</v>
      </c>
      <c r="G38" s="19">
        <f t="shared" si="1"/>
        <v>0.5529507462125239</v>
      </c>
      <c r="H38" s="19">
        <f t="shared" si="2"/>
        <v>0.4056987013681282</v>
      </c>
      <c r="I38" s="36">
        <v>8611276</v>
      </c>
      <c r="J38" s="19">
        <f t="shared" si="3"/>
        <v>0.5199335201740181</v>
      </c>
      <c r="K38" s="19">
        <f t="shared" si="4"/>
        <v>0.3814740379268541</v>
      </c>
      <c r="L38" s="36">
        <v>486796</v>
      </c>
      <c r="M38" s="19">
        <f t="shared" si="0"/>
        <v>0.02939187617336052</v>
      </c>
      <c r="N38" s="19">
        <f t="shared" si="5"/>
        <v>0.021564752513639193</v>
      </c>
    </row>
    <row r="39" spans="1:14" ht="31.5">
      <c r="A39" s="32" t="s">
        <v>59</v>
      </c>
      <c r="B39" s="42" t="s">
        <v>58</v>
      </c>
      <c r="C39" s="18"/>
      <c r="D39" s="18">
        <v>93000</v>
      </c>
      <c r="E39" s="24">
        <v>85000</v>
      </c>
      <c r="F39" s="18">
        <v>0</v>
      </c>
      <c r="G39" s="19">
        <f t="shared" si="1"/>
        <v>0</v>
      </c>
      <c r="H39" s="19">
        <f t="shared" si="2"/>
        <v>0</v>
      </c>
      <c r="I39" s="36">
        <v>0</v>
      </c>
      <c r="J39" s="19">
        <f t="shared" si="3"/>
        <v>0</v>
      </c>
      <c r="K39" s="19">
        <f t="shared" si="4"/>
        <v>0</v>
      </c>
      <c r="L39" s="36">
        <v>0</v>
      </c>
      <c r="M39" s="19">
        <f t="shared" si="0"/>
        <v>0</v>
      </c>
      <c r="N39" s="19">
        <f t="shared" si="5"/>
        <v>0</v>
      </c>
    </row>
    <row r="40" spans="1:14" ht="110.25">
      <c r="A40" s="32" t="s">
        <v>93</v>
      </c>
      <c r="B40" s="42" t="s">
        <v>92</v>
      </c>
      <c r="C40" s="18"/>
      <c r="D40" s="18">
        <v>0</v>
      </c>
      <c r="E40" s="24">
        <v>487536</v>
      </c>
      <c r="F40" s="18">
        <v>0</v>
      </c>
      <c r="G40" s="19">
        <v>0</v>
      </c>
      <c r="H40" s="19">
        <f t="shared" si="2"/>
        <v>0</v>
      </c>
      <c r="I40" s="36">
        <v>0</v>
      </c>
      <c r="J40" s="19">
        <v>0</v>
      </c>
      <c r="K40" s="19">
        <f t="shared" si="4"/>
        <v>0</v>
      </c>
      <c r="L40" s="36">
        <v>0</v>
      </c>
      <c r="M40" s="19">
        <v>0</v>
      </c>
      <c r="N40" s="19">
        <f t="shared" si="5"/>
        <v>0</v>
      </c>
    </row>
    <row r="41" spans="1:14" ht="63">
      <c r="A41" s="29" t="s">
        <v>43</v>
      </c>
      <c r="B41" s="43" t="s">
        <v>65</v>
      </c>
      <c r="C41" s="18">
        <v>-116121190.09</v>
      </c>
      <c r="D41" s="18">
        <v>-211569.61</v>
      </c>
      <c r="E41" s="24">
        <v>-273203.79</v>
      </c>
      <c r="F41" s="18">
        <v>0</v>
      </c>
      <c r="G41" s="19">
        <f t="shared" si="1"/>
        <v>0</v>
      </c>
      <c r="H41" s="19">
        <f t="shared" si="2"/>
        <v>0</v>
      </c>
      <c r="I41" s="36">
        <v>0</v>
      </c>
      <c r="J41" s="19">
        <f t="shared" si="3"/>
        <v>0</v>
      </c>
      <c r="K41" s="19">
        <f t="shared" si="4"/>
        <v>0</v>
      </c>
      <c r="L41" s="36">
        <v>0</v>
      </c>
      <c r="M41" s="19">
        <f t="shared" si="0"/>
        <v>0</v>
      </c>
      <c r="N41" s="19">
        <f t="shared" si="5"/>
        <v>0</v>
      </c>
    </row>
    <row r="42" spans="1:14" ht="18.75">
      <c r="A42" s="45" t="s">
        <v>14</v>
      </c>
      <c r="B42" s="45"/>
      <c r="C42" s="16">
        <f>C7+C34</f>
        <v>32493020431.53</v>
      </c>
      <c r="D42" s="16">
        <f>D7+D34</f>
        <v>388866986.92</v>
      </c>
      <c r="E42" s="16">
        <f>E7+E34</f>
        <v>551768020.84</v>
      </c>
      <c r="F42" s="16">
        <f>F7+F34</f>
        <v>405029424.90999997</v>
      </c>
      <c r="G42" s="17">
        <f t="shared" si="1"/>
        <v>1.041562895626635</v>
      </c>
      <c r="H42" s="17">
        <f t="shared" si="2"/>
        <v>0.7340574473551252</v>
      </c>
      <c r="I42" s="35">
        <f>I7+I34</f>
        <v>333930198.78</v>
      </c>
      <c r="J42" s="17">
        <f t="shared" si="3"/>
        <v>0.858726016895587</v>
      </c>
      <c r="K42" s="17">
        <f t="shared" si="4"/>
        <v>0.6052003490010741</v>
      </c>
      <c r="L42" s="35">
        <f>L7+L34</f>
        <v>318194545.02000004</v>
      </c>
      <c r="M42" s="17">
        <f t="shared" si="0"/>
        <v>0.8182606282426872</v>
      </c>
      <c r="N42" s="17">
        <f t="shared" si="5"/>
        <v>0.5766817448673219</v>
      </c>
    </row>
    <row r="47" ht="18.75">
      <c r="E47" s="21"/>
    </row>
    <row r="48" ht="12.75">
      <c r="E48" s="22"/>
    </row>
    <row r="49" ht="18.75">
      <c r="E49" s="21"/>
    </row>
    <row r="50" ht="12.75">
      <c r="E50" s="22"/>
    </row>
    <row r="51" ht="18.75">
      <c r="E51" s="23"/>
    </row>
    <row r="52" ht="12.75">
      <c r="E52" s="22"/>
    </row>
    <row r="53" ht="18.75">
      <c r="E53" s="21"/>
    </row>
    <row r="54" ht="12.75">
      <c r="E54" s="22"/>
    </row>
    <row r="55" ht="18.75">
      <c r="E55" s="21"/>
    </row>
    <row r="56" ht="12.75">
      <c r="E56" s="22"/>
    </row>
  </sheetData>
  <sheetProtection/>
  <mergeCells count="3">
    <mergeCell ref="A1:N1"/>
    <mergeCell ref="A42:B42"/>
    <mergeCell ref="A3:N3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2018-11-09T11:44:36Z</cp:lastPrinted>
  <dcterms:created xsi:type="dcterms:W3CDTF">2014-03-24T07:39:29Z</dcterms:created>
  <dcterms:modified xsi:type="dcterms:W3CDTF">2022-11-09T07:07:20Z</dcterms:modified>
  <cp:category/>
  <cp:version/>
  <cp:contentType/>
  <cp:contentStatus/>
</cp:coreProperties>
</file>